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1600" windowHeight="7280" tabRatio="500"/>
  </bookViews>
  <sheets>
    <sheet name="Quadrant" sheetId="3" r:id="rId1"/>
    <sheet name="Aspect" sheetId="1" r:id="rId2"/>
    <sheet name="Lookup" sheetId="2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7" i="3"/>
  <c r="B6" i="3"/>
  <c r="B5" i="3"/>
  <c r="B4" i="3"/>
  <c r="B3" i="3"/>
  <c r="B2" i="3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2" i="1"/>
  <c r="C2" i="1"/>
  <c r="K11" i="1"/>
  <c r="J11" i="1"/>
  <c r="I11" i="1"/>
  <c r="H11" i="1"/>
  <c r="G11" i="1"/>
  <c r="F11" i="1"/>
  <c r="E11" i="1"/>
  <c r="D11" i="1"/>
  <c r="M11" i="1"/>
  <c r="L11" i="1"/>
  <c r="K10" i="1"/>
  <c r="J10" i="1"/>
  <c r="I10" i="1"/>
  <c r="H10" i="1"/>
  <c r="G10" i="1"/>
  <c r="F10" i="1"/>
  <c r="E10" i="1"/>
  <c r="D10" i="1"/>
  <c r="M10" i="1"/>
  <c r="L10" i="1"/>
  <c r="K9" i="1"/>
  <c r="J9" i="1"/>
  <c r="I9" i="1"/>
  <c r="H9" i="1"/>
  <c r="G9" i="1"/>
  <c r="F9" i="1"/>
  <c r="E9" i="1"/>
  <c r="D9" i="1"/>
  <c r="M9" i="1"/>
  <c r="L9" i="1"/>
  <c r="K8" i="1"/>
  <c r="J8" i="1"/>
  <c r="I8" i="1"/>
  <c r="H8" i="1"/>
  <c r="G8" i="1"/>
  <c r="F8" i="1"/>
  <c r="E8" i="1"/>
  <c r="D8" i="1"/>
  <c r="M8" i="1"/>
  <c r="L8" i="1"/>
  <c r="K7" i="1"/>
  <c r="J7" i="1"/>
  <c r="I7" i="1"/>
  <c r="H7" i="1"/>
  <c r="G7" i="1"/>
  <c r="F7" i="1"/>
  <c r="E7" i="1"/>
  <c r="D7" i="1"/>
  <c r="M7" i="1"/>
  <c r="L7" i="1"/>
  <c r="K6" i="1"/>
  <c r="J6" i="1"/>
  <c r="I6" i="1"/>
  <c r="H6" i="1"/>
  <c r="G6" i="1"/>
  <c r="F6" i="1"/>
  <c r="E6" i="1"/>
  <c r="D6" i="1"/>
  <c r="M6" i="1"/>
  <c r="L6" i="1"/>
  <c r="K5" i="1"/>
  <c r="J5" i="1"/>
  <c r="I5" i="1"/>
  <c r="H5" i="1"/>
  <c r="G5" i="1"/>
  <c r="F5" i="1"/>
  <c r="E5" i="1"/>
  <c r="D5" i="1"/>
  <c r="M5" i="1"/>
  <c r="L5" i="1"/>
  <c r="K4" i="1"/>
  <c r="J4" i="1"/>
  <c r="I4" i="1"/>
  <c r="H4" i="1"/>
  <c r="G4" i="1"/>
  <c r="F4" i="1"/>
  <c r="E4" i="1"/>
  <c r="D4" i="1"/>
  <c r="M4" i="1"/>
  <c r="L4" i="1"/>
  <c r="K3" i="1"/>
  <c r="J3" i="1"/>
  <c r="I3" i="1"/>
  <c r="H3" i="1"/>
  <c r="G3" i="1"/>
  <c r="F3" i="1"/>
  <c r="E3" i="1"/>
  <c r="D3" i="1"/>
  <c r="M3" i="1"/>
  <c r="L3" i="1"/>
  <c r="K2" i="1"/>
  <c r="J2" i="1"/>
  <c r="I2" i="1"/>
  <c r="H2" i="1"/>
  <c r="G2" i="1"/>
  <c r="F2" i="1"/>
  <c r="E2" i="1"/>
  <c r="D2" i="1"/>
  <c r="M2" i="1"/>
  <c r="L2" i="1"/>
</calcChain>
</file>

<file path=xl/sharedStrings.xml><?xml version="1.0" encoding="utf-8"?>
<sst xmlns="http://schemas.openxmlformats.org/spreadsheetml/2006/main" count="25" uniqueCount="13">
  <si>
    <t>Aspect</t>
  </si>
  <si>
    <t>Northness</t>
  </si>
  <si>
    <t>Eastness</t>
  </si>
  <si>
    <t>CQ</t>
  </si>
  <si>
    <t>Dir</t>
  </si>
  <si>
    <t>N</t>
  </si>
  <si>
    <t>NE</t>
  </si>
  <si>
    <t>E</t>
  </si>
  <si>
    <t>SE</t>
  </si>
  <si>
    <t>S</t>
  </si>
  <si>
    <t>SW</t>
  </si>
  <si>
    <t>W</t>
  </si>
  <si>
    <t>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</si>
</sst>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2" sqref="B2"/>
    </sheetView>
  </sheetViews>
  <sheetFormatPr defaultColWidth="10.6640625" defaultRowHeight="15.5" x14ac:dyDescent="0.35"/>
  <cols>
    <col min="1" max="1" width="6.83203125" bestFit="1" customWidth="1"/>
    <col min="2" max="2" width="3.1640625" bestFit="1" customWidth="1"/>
  </cols>
  <sheetData>
    <row r="1" spans="1:2" x14ac:dyDescent="0.35">
      <c r="A1" s="1" t="s">
        <v>0</v>
      </c>
      <c r="B1" t="s">
        <v>3</v>
      </c>
    </row>
    <row r="2" spans="1:2" x14ac:dyDescent="0.35">
      <c r="A2" s="1">
        <v>315</v>
      </c>
      <c r="B2" s="3">
        <f>FLOOR(((A2/22.5)+1)/2,1)</f>
        <v>7</v>
      </c>
    </row>
    <row r="3" spans="1:2" x14ac:dyDescent="0.35">
      <c r="A3" s="1">
        <v>180</v>
      </c>
      <c r="B3" s="3">
        <f>FLOOR(((A3/22.5)+1)/2,1)</f>
        <v>4</v>
      </c>
    </row>
    <row r="4" spans="1:2" x14ac:dyDescent="0.35">
      <c r="A4" s="1">
        <v>180</v>
      </c>
      <c r="B4" s="3">
        <f>FLOOR(((A4/22.5)+1)/2,1)</f>
        <v>4</v>
      </c>
    </row>
    <row r="5" spans="1:2" x14ac:dyDescent="0.35">
      <c r="A5" s="1">
        <v>60</v>
      </c>
      <c r="B5" s="3">
        <f>FLOOR(((A5/22.5)+1)/2,1)</f>
        <v>1</v>
      </c>
    </row>
    <row r="6" spans="1:2" x14ac:dyDescent="0.35">
      <c r="A6" s="1">
        <v>180</v>
      </c>
      <c r="B6" s="3">
        <f>FLOOR(((A6/22.5)+1)/2,1)</f>
        <v>4</v>
      </c>
    </row>
    <row r="7" spans="1:2" x14ac:dyDescent="0.35">
      <c r="A7" s="1">
        <v>180</v>
      </c>
      <c r="B7" s="3">
        <f>FLOOR(((A7/22.5)+1)/2,1)</f>
        <v>4</v>
      </c>
    </row>
    <row r="8" spans="1:2" x14ac:dyDescent="0.35">
      <c r="A8" s="1">
        <v>159</v>
      </c>
      <c r="B8" s="3">
        <f>FLOOR(((A8/22.5)+1)/2,1)</f>
        <v>4</v>
      </c>
    </row>
    <row r="9" spans="1:2" x14ac:dyDescent="0.35">
      <c r="A9" s="1">
        <v>359</v>
      </c>
      <c r="B9" s="3">
        <f>FLOOR(((A9/22.5)+1)/2,1)</f>
        <v>8</v>
      </c>
    </row>
    <row r="10" spans="1:2" x14ac:dyDescent="0.35">
      <c r="A10" s="1">
        <v>33</v>
      </c>
      <c r="B10" s="3">
        <f>FLOOR(((A10/22.5)+1)/2,1)</f>
        <v>1</v>
      </c>
    </row>
    <row r="11" spans="1:2" x14ac:dyDescent="0.35">
      <c r="A11" s="1">
        <v>200</v>
      </c>
      <c r="B11" s="3">
        <f>FLOOR(((A11/22.5)+1)/2,1)</f>
        <v>4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A2" sqref="A2"/>
    </sheetView>
  </sheetViews>
  <sheetFormatPr defaultColWidth="10.6640625" defaultRowHeight="15.5" x14ac:dyDescent="0.35"/>
  <cols>
    <col min="1" max="1" width="6.83203125" bestFit="1" customWidth="1"/>
    <col min="2" max="2" width="3.1640625" bestFit="1" customWidth="1"/>
    <col min="3" max="3" width="5" bestFit="1" customWidth="1"/>
    <col min="4" max="4" width="2.5" bestFit="1" customWidth="1"/>
    <col min="5" max="5" width="3.5" bestFit="1" customWidth="1"/>
    <col min="6" max="6" width="2.1640625" bestFit="1" customWidth="1"/>
    <col min="7" max="7" width="3.1640625" bestFit="1" customWidth="1"/>
    <col min="8" max="8" width="2.1640625" bestFit="1" customWidth="1"/>
    <col min="9" max="9" width="4" bestFit="1" customWidth="1"/>
    <col min="10" max="10" width="3" bestFit="1" customWidth="1"/>
    <col min="11" max="11" width="4.33203125" bestFit="1" customWidth="1"/>
    <col min="12" max="12" width="9.1640625" bestFit="1" customWidth="1"/>
    <col min="13" max="13" width="7.75" bestFit="1" customWidth="1"/>
  </cols>
  <sheetData>
    <row r="1" spans="1:13" x14ac:dyDescent="0.35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</v>
      </c>
      <c r="M1" t="s">
        <v>2</v>
      </c>
    </row>
    <row r="2" spans="1:13" x14ac:dyDescent="0.35">
      <c r="A2" s="1">
        <v>315</v>
      </c>
      <c r="B2" s="3">
        <f>FLOOR(((A2/22.5)+1)/2,1)</f>
        <v>7</v>
      </c>
      <c r="C2" s="3" t="str">
        <f>VLOOKUP(B2,Lookup!$A$2:$B$9,2)</f>
        <v>NW</v>
      </c>
      <c r="D2" s="3" t="str">
        <f>IF($C2="N",1,"")</f>
        <v/>
      </c>
      <c r="E2" s="3" t="str">
        <f>IF($C2="NE",1,"")</f>
        <v/>
      </c>
      <c r="F2" s="3" t="str">
        <f>IF($C2="E",1,"")</f>
        <v/>
      </c>
      <c r="G2" s="3" t="str">
        <f>IF($C2="SE",1,"")</f>
        <v/>
      </c>
      <c r="H2" s="3" t="str">
        <f>IF($C2="S",1,"")</f>
        <v/>
      </c>
      <c r="I2" s="3" t="str">
        <f>IF($C2="SW",1,"")</f>
        <v/>
      </c>
      <c r="J2" s="3" t="str">
        <f>IF($C2="W",1,"")</f>
        <v/>
      </c>
      <c r="K2" s="3">
        <f>IF($C2="NW",1,"")</f>
        <v>1</v>
      </c>
      <c r="L2" s="2">
        <f>COS(A2*PI()/180)</f>
        <v>0.70710678118654735</v>
      </c>
      <c r="M2" s="2">
        <f>SIN(A2*PI()/180)</f>
        <v>-0.70710678118654768</v>
      </c>
    </row>
    <row r="3" spans="1:13" x14ac:dyDescent="0.35">
      <c r="A3" s="1">
        <v>180</v>
      </c>
      <c r="B3" s="3">
        <f>FLOOR(((A3/22.5)+1)/2,1)</f>
        <v>4</v>
      </c>
      <c r="C3" s="3" t="str">
        <f>VLOOKUP(B3,Lookup!$A$2:$B$9,2)</f>
        <v>S</v>
      </c>
      <c r="D3" s="3" t="str">
        <f>IF($C3="N",1,"")</f>
        <v/>
      </c>
      <c r="E3" s="3" t="str">
        <f>IF($C3="NE",1,"")</f>
        <v/>
      </c>
      <c r="F3" s="3" t="str">
        <f>IF($C3="E",1,"")</f>
        <v/>
      </c>
      <c r="G3" s="3" t="str">
        <f>IF($C3="SE",1,"")</f>
        <v/>
      </c>
      <c r="H3" s="3">
        <f>IF($C3="S",1,"")</f>
        <v>1</v>
      </c>
      <c r="I3" s="3" t="str">
        <f>IF($C3="SW",1,"")</f>
        <v/>
      </c>
      <c r="J3" s="3" t="str">
        <f>IF($C3="W",1,"")</f>
        <v/>
      </c>
      <c r="K3" s="3" t="str">
        <f>IF($C3="NW",1,"")</f>
        <v/>
      </c>
      <c r="L3" s="2">
        <f>COS(A3*PI()/180)</f>
        <v>-1</v>
      </c>
      <c r="M3" s="2">
        <f>SIN(A3*PI()/180)</f>
        <v>1.22514845490862E-16</v>
      </c>
    </row>
    <row r="4" spans="1:13" x14ac:dyDescent="0.35">
      <c r="A4" s="1">
        <v>180</v>
      </c>
      <c r="B4" s="3">
        <f>FLOOR(((A4/22.5)+1)/2,1)</f>
        <v>4</v>
      </c>
      <c r="C4" s="3" t="str">
        <f>VLOOKUP(B4,Lookup!$A$2:$B$9,2)</f>
        <v>S</v>
      </c>
      <c r="D4" s="3" t="str">
        <f>IF($C4="N",1,"")</f>
        <v/>
      </c>
      <c r="E4" s="3" t="str">
        <f>IF($C4="NE",1,"")</f>
        <v/>
      </c>
      <c r="F4" s="3" t="str">
        <f>IF($C4="E",1,"")</f>
        <v/>
      </c>
      <c r="G4" s="3" t="str">
        <f>IF($C4="SE",1,"")</f>
        <v/>
      </c>
      <c r="H4" s="3">
        <f>IF($C4="S",1,"")</f>
        <v>1</v>
      </c>
      <c r="I4" s="3" t="str">
        <f>IF($C4="SW",1,"")</f>
        <v/>
      </c>
      <c r="J4" s="3" t="str">
        <f>IF($C4="W",1,"")</f>
        <v/>
      </c>
      <c r="K4" s="3" t="str">
        <f>IF($C4="NW",1,"")</f>
        <v/>
      </c>
      <c r="L4" s="2">
        <f>COS(A4*PI()/180)</f>
        <v>-1</v>
      </c>
      <c r="M4" s="2">
        <f>SIN(A4*PI()/180)</f>
        <v>1.22514845490862E-16</v>
      </c>
    </row>
    <row r="5" spans="1:13" x14ac:dyDescent="0.35">
      <c r="A5" s="1">
        <v>60</v>
      </c>
      <c r="B5" s="3">
        <f>FLOOR(((A5/22.5)+1)/2,1)</f>
        <v>1</v>
      </c>
      <c r="C5" s="3" t="str">
        <f>VLOOKUP(B5,Lookup!$A$2:$B$9,2)</f>
        <v>NE</v>
      </c>
      <c r="D5" s="3" t="str">
        <f>IF($C5="N",1,"")</f>
        <v/>
      </c>
      <c r="E5" s="3">
        <f>IF($C5="NE",1,"")</f>
        <v>1</v>
      </c>
      <c r="F5" s="3" t="str">
        <f>IF($C5="E",1,"")</f>
        <v/>
      </c>
      <c r="G5" s="3" t="str">
        <f>IF($C5="SE",1,"")</f>
        <v/>
      </c>
      <c r="H5" s="3" t="str">
        <f>IF($C5="S",1,"")</f>
        <v/>
      </c>
      <c r="I5" s="3" t="str">
        <f>IF($C5="SW",1,"")</f>
        <v/>
      </c>
      <c r="J5" s="3" t="str">
        <f>IF($C5="W",1,"")</f>
        <v/>
      </c>
      <c r="K5" s="3" t="str">
        <f>IF($C5="NW",1,"")</f>
        <v/>
      </c>
      <c r="L5" s="2">
        <f>COS(A5*PI()/180)</f>
        <v>0.50000000000000011</v>
      </c>
      <c r="M5" s="2">
        <f>SIN(A5*PI()/180)</f>
        <v>0.8660254037844386</v>
      </c>
    </row>
    <row r="6" spans="1:13" x14ac:dyDescent="0.35">
      <c r="A6" s="1">
        <v>180</v>
      </c>
      <c r="B6" s="3">
        <f>FLOOR(((A6/22.5)+1)/2,1)</f>
        <v>4</v>
      </c>
      <c r="C6" s="3" t="str">
        <f>VLOOKUP(B6,Lookup!$A$2:$B$9,2)</f>
        <v>S</v>
      </c>
      <c r="D6" s="3" t="str">
        <f>IF($C6="N",1,"")</f>
        <v/>
      </c>
      <c r="E6" s="3" t="str">
        <f>IF($C6="NE",1,"")</f>
        <v/>
      </c>
      <c r="F6" s="3" t="str">
        <f>IF($C6="E",1,"")</f>
        <v/>
      </c>
      <c r="G6" s="3" t="str">
        <f>IF($C6="SE",1,"")</f>
        <v/>
      </c>
      <c r="H6" s="3">
        <f>IF($C6="S",1,"")</f>
        <v>1</v>
      </c>
      <c r="I6" s="3" t="str">
        <f>IF($C6="SW",1,"")</f>
        <v/>
      </c>
      <c r="J6" s="3" t="str">
        <f>IF($C6="W",1,"")</f>
        <v/>
      </c>
      <c r="K6" s="3" t="str">
        <f>IF($C6="NW",1,"")</f>
        <v/>
      </c>
      <c r="L6" s="2">
        <f>COS(A6*PI()/180)</f>
        <v>-1</v>
      </c>
      <c r="M6" s="2">
        <f>SIN(A6*PI()/180)</f>
        <v>1.22514845490862E-16</v>
      </c>
    </row>
    <row r="7" spans="1:13" x14ac:dyDescent="0.35">
      <c r="A7" s="1">
        <v>180</v>
      </c>
      <c r="B7" s="3">
        <f>FLOOR(((A7/22.5)+1)/2,1)</f>
        <v>4</v>
      </c>
      <c r="C7" s="3" t="str">
        <f>VLOOKUP(B7,Lookup!$A$2:$B$9,2)</f>
        <v>S</v>
      </c>
      <c r="D7" s="3" t="str">
        <f>IF($C7="N",1,"")</f>
        <v/>
      </c>
      <c r="E7" s="3" t="str">
        <f>IF($C7="NE",1,"")</f>
        <v/>
      </c>
      <c r="F7" s="3" t="str">
        <f>IF($C7="E",1,"")</f>
        <v/>
      </c>
      <c r="G7" s="3" t="str">
        <f>IF($C7="SE",1,"")</f>
        <v/>
      </c>
      <c r="H7" s="3">
        <f>IF($C7="S",1,"")</f>
        <v>1</v>
      </c>
      <c r="I7" s="3" t="str">
        <f>IF($C7="SW",1,"")</f>
        <v/>
      </c>
      <c r="J7" s="3" t="str">
        <f>IF($C7="W",1,"")</f>
        <v/>
      </c>
      <c r="K7" s="3" t="str">
        <f>IF($C7="NW",1,"")</f>
        <v/>
      </c>
      <c r="L7" s="2">
        <f>COS(A7*PI()/180)</f>
        <v>-1</v>
      </c>
      <c r="M7" s="2">
        <f>SIN(A7*PI()/180)</f>
        <v>1.22514845490862E-16</v>
      </c>
    </row>
    <row r="8" spans="1:13" x14ac:dyDescent="0.35">
      <c r="A8" s="1">
        <v>159</v>
      </c>
      <c r="B8" s="3">
        <f>FLOOR(((A8/22.5)+1)/2,1)</f>
        <v>4</v>
      </c>
      <c r="C8" s="3" t="str">
        <f>VLOOKUP(B8,Lookup!$A$2:$B$9,2)</f>
        <v>S</v>
      </c>
      <c r="D8" s="3" t="str">
        <f>IF($C8="N",1,"")</f>
        <v/>
      </c>
      <c r="E8" s="3" t="str">
        <f>IF($C8="NE",1,"")</f>
        <v/>
      </c>
      <c r="F8" s="3" t="str">
        <f>IF($C8="E",1,"")</f>
        <v/>
      </c>
      <c r="G8" s="3" t="str">
        <f>IF($C8="SE",1,"")</f>
        <v/>
      </c>
      <c r="H8" s="3">
        <f>IF($C8="S",1,"")</f>
        <v>1</v>
      </c>
      <c r="I8" s="3" t="str">
        <f>IF($C8="SW",1,"")</f>
        <v/>
      </c>
      <c r="J8" s="3" t="str">
        <f>IF($C8="W",1,"")</f>
        <v/>
      </c>
      <c r="K8" s="3" t="str">
        <f>IF($C8="NW",1,"")</f>
        <v/>
      </c>
      <c r="L8" s="2">
        <f>COS(A8*PI()/180)</f>
        <v>-0.93358042649720174</v>
      </c>
      <c r="M8" s="2">
        <f>SIN(A8*PI()/180)</f>
        <v>0.35836794954530021</v>
      </c>
    </row>
    <row r="9" spans="1:13" x14ac:dyDescent="0.35">
      <c r="A9" s="1">
        <v>359</v>
      </c>
      <c r="B9" s="3">
        <f>FLOOR(((A9/22.5)+1)/2,1)</f>
        <v>8</v>
      </c>
      <c r="C9" s="3" t="str">
        <f>VLOOKUP(B9,Lookup!$A$2:$B$9,2)</f>
        <v>NW</v>
      </c>
      <c r="D9" s="3" t="str">
        <f>IF($C9="N",1,"")</f>
        <v/>
      </c>
      <c r="E9" s="3" t="str">
        <f>IF($C9="NE",1,"")</f>
        <v/>
      </c>
      <c r="F9" s="3" t="str">
        <f>IF($C9="E",1,"")</f>
        <v/>
      </c>
      <c r="G9" s="3" t="str">
        <f>IF($C9="SE",1,"")</f>
        <v/>
      </c>
      <c r="H9" s="3" t="str">
        <f>IF($C9="S",1,"")</f>
        <v/>
      </c>
      <c r="I9" s="3" t="str">
        <f>IF($C9="SW",1,"")</f>
        <v/>
      </c>
      <c r="J9" s="3" t="str">
        <f>IF($C9="W",1,"")</f>
        <v/>
      </c>
      <c r="K9" s="3">
        <f>IF($C9="NW",1,"")</f>
        <v>1</v>
      </c>
      <c r="L9" s="2">
        <f>COS(A9*PI()/180)</f>
        <v>0.99984769515639127</v>
      </c>
      <c r="M9" s="2">
        <f>SIN(A9*PI()/180)</f>
        <v>-1.7452406437284448E-2</v>
      </c>
    </row>
    <row r="10" spans="1:13" x14ac:dyDescent="0.35">
      <c r="A10" s="1">
        <v>33</v>
      </c>
      <c r="B10" s="3">
        <f>FLOOR(((A10/22.5)+1)/2,1)</f>
        <v>1</v>
      </c>
      <c r="C10" s="3" t="str">
        <f>VLOOKUP(B10,Lookup!$A$2:$B$9,2)</f>
        <v>NE</v>
      </c>
      <c r="D10" s="3" t="str">
        <f>IF($C10="N",1,"")</f>
        <v/>
      </c>
      <c r="E10" s="3">
        <f>IF($C10="NE",1,"")</f>
        <v>1</v>
      </c>
      <c r="F10" s="3" t="str">
        <f>IF($C10="E",1,"")</f>
        <v/>
      </c>
      <c r="G10" s="3" t="str">
        <f>IF($C10="SE",1,"")</f>
        <v/>
      </c>
      <c r="H10" s="3" t="str">
        <f>IF($C10="S",1,"")</f>
        <v/>
      </c>
      <c r="I10" s="3" t="str">
        <f>IF($C10="SW",1,"")</f>
        <v/>
      </c>
      <c r="J10" s="3" t="str">
        <f>IF($C10="W",1,"")</f>
        <v/>
      </c>
      <c r="K10" s="3" t="str">
        <f>IF($C10="NW",1,"")</f>
        <v/>
      </c>
      <c r="L10" s="2">
        <f>COS(A10*PI()/180)</f>
        <v>0.83867056794542405</v>
      </c>
      <c r="M10" s="2">
        <f>SIN(A10*PI()/180)</f>
        <v>0.54463903501502708</v>
      </c>
    </row>
    <row r="11" spans="1:13" x14ac:dyDescent="0.35">
      <c r="A11" s="1">
        <v>200</v>
      </c>
      <c r="B11" s="3">
        <f>FLOOR(((A11/22.5)+1)/2,1)</f>
        <v>4</v>
      </c>
      <c r="C11" s="3" t="str">
        <f>VLOOKUP(B11,Lookup!$A$2:$B$9,2)</f>
        <v>S</v>
      </c>
      <c r="D11" s="3" t="str">
        <f>IF($C11="N",1,"")</f>
        <v/>
      </c>
      <c r="E11" s="3" t="str">
        <f>IF($C11="NE",1,"")</f>
        <v/>
      </c>
      <c r="F11" s="3" t="str">
        <f>IF($C11="E",1,"")</f>
        <v/>
      </c>
      <c r="G11" s="3" t="str">
        <f>IF($C11="SE",1,"")</f>
        <v/>
      </c>
      <c r="H11" s="3">
        <f>IF($C11="S",1,"")</f>
        <v>1</v>
      </c>
      <c r="I11" s="3" t="str">
        <f>IF($C11="SW",1,"")</f>
        <v/>
      </c>
      <c r="J11" s="3" t="str">
        <f>IF($C11="W",1,"")</f>
        <v/>
      </c>
      <c r="K11" s="3" t="str">
        <f>IF($C11="NW",1,"")</f>
        <v/>
      </c>
      <c r="L11" s="2">
        <f>COS(A11*PI()/180)</f>
        <v>-0.93969262078590843</v>
      </c>
      <c r="M11" s="2">
        <f>SIN(A11*PI()/180)</f>
        <v>-0.34202014332566866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6" sqref="D6"/>
    </sheetView>
  </sheetViews>
  <sheetFormatPr defaultRowHeight="15.5" x14ac:dyDescent="0.35"/>
  <cols>
    <col min="1" max="1" width="3.1640625" bestFit="1" customWidth="1"/>
    <col min="2" max="2" width="3.83203125" bestFit="1" customWidth="1"/>
  </cols>
  <sheetData>
    <row r="1" spans="1:2" x14ac:dyDescent="0.35">
      <c r="A1" t="s">
        <v>3</v>
      </c>
      <c r="B1" t="s">
        <v>4</v>
      </c>
    </row>
    <row r="2" spans="1:2" x14ac:dyDescent="0.35">
      <c r="A2">
        <v>0</v>
      </c>
      <c r="B2" t="s">
        <v>5</v>
      </c>
    </row>
    <row r="3" spans="1:2" x14ac:dyDescent="0.35">
      <c r="A3">
        <v>1</v>
      </c>
      <c r="B3" t="s">
        <v>6</v>
      </c>
    </row>
    <row r="4" spans="1:2" x14ac:dyDescent="0.35">
      <c r="A4">
        <v>2</v>
      </c>
      <c r="B4" t="s">
        <v>7</v>
      </c>
    </row>
    <row r="5" spans="1:2" x14ac:dyDescent="0.35">
      <c r="A5">
        <v>3</v>
      </c>
      <c r="B5" t="s">
        <v>8</v>
      </c>
    </row>
    <row r="6" spans="1:2" x14ac:dyDescent="0.35">
      <c r="A6">
        <v>4</v>
      </c>
      <c r="B6" t="s">
        <v>9</v>
      </c>
    </row>
    <row r="7" spans="1:2" x14ac:dyDescent="0.35">
      <c r="A7">
        <v>5</v>
      </c>
      <c r="B7" t="s">
        <v>10</v>
      </c>
    </row>
    <row r="8" spans="1:2" x14ac:dyDescent="0.35">
      <c r="A8">
        <v>6</v>
      </c>
      <c r="B8" t="s">
        <v>11</v>
      </c>
    </row>
    <row r="9" spans="1:2" x14ac:dyDescent="0.35">
      <c r="A9">
        <v>7</v>
      </c>
      <c r="B9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Quadrant</vt:lpstr>
      <vt:lpstr>Aspect</vt:lpstr>
      <vt:lpstr>Lookup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2013-11-29T10:59:18Z</dcterms:created>
  <dcterms:modified xsi:type="dcterms:W3CDTF">2013-11-29T13:50:47Z</dcterms:modified>
</cp:coreProperties>
</file>